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CARITAS MAROC\3 éme phase\PROJETS\WASH\VILLAGE AFDRIK OUARZAZATE\"/>
    </mc:Choice>
  </mc:AlternateContent>
  <xr:revisionPtr revIDLastSave="0" documentId="13_ncr:1_{29531598-136C-4FD5-A3CA-23BB3C04D6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5" i="1"/>
  <c r="F14" i="1"/>
  <c r="F9" i="1"/>
  <c r="F8" i="1"/>
  <c r="I8" i="1" l="1"/>
  <c r="I15" i="1"/>
  <c r="I14" i="1"/>
  <c r="I13" i="1"/>
  <c r="I12" i="1"/>
  <c r="I11" i="1"/>
  <c r="F10" i="1"/>
  <c r="I10" i="1" s="1"/>
  <c r="I9" i="1"/>
  <c r="I7" i="1"/>
  <c r="I16" i="1" l="1"/>
  <c r="I17" i="1" s="1"/>
  <c r="I18" i="1" s="1"/>
</calcChain>
</file>

<file path=xl/sharedStrings.xml><?xml version="1.0" encoding="utf-8"?>
<sst xmlns="http://schemas.openxmlformats.org/spreadsheetml/2006/main" count="46" uniqueCount="43">
  <si>
    <t>Date</t>
  </si>
  <si>
    <t>N°</t>
  </si>
  <si>
    <t xml:space="preserve">Description de l'article </t>
  </si>
  <si>
    <t>Lieu de livraison</t>
  </si>
  <si>
    <t>Date de livraison</t>
  </si>
  <si>
    <t>Code budget</t>
  </si>
  <si>
    <t xml:space="preserve">Qty </t>
  </si>
  <si>
    <t>Unité</t>
  </si>
  <si>
    <t>Prix unitaire ( Hors TVA )</t>
  </si>
  <si>
    <t>Prix total</t>
  </si>
  <si>
    <t>Fouilles en terrain de toute nature</t>
  </si>
  <si>
    <t>M3</t>
  </si>
  <si>
    <t xml:space="preserve">Béton de propreté </t>
  </si>
  <si>
    <t>Béton armé dosé 400 kg/m3</t>
  </si>
  <si>
    <t>Acier HA pour béton armé</t>
  </si>
  <si>
    <t>KG</t>
  </si>
  <si>
    <t>Ens</t>
  </si>
  <si>
    <t>U</t>
  </si>
  <si>
    <t>M²</t>
  </si>
  <si>
    <t xml:space="preserve">Fourniture et pose de revetement carré blanc </t>
  </si>
  <si>
    <t>Fourniture et pose de peinture vinylique extérieure</t>
  </si>
  <si>
    <t xml:space="preserve"> TOTAL HT </t>
  </si>
  <si>
    <t>TVA 20%</t>
  </si>
  <si>
    <t>VALEUR TOTAL TTC ATTENDUE DE LA COMMANDE</t>
  </si>
  <si>
    <t>Remarks:</t>
  </si>
  <si>
    <t xml:space="preserve">Provide detailed delivery schedule and quantities required on separate sheet required if necessary </t>
  </si>
  <si>
    <r>
      <rPr>
        <sz val="9"/>
        <color theme="1"/>
        <rFont val="Helvetica Neue"/>
      </rPr>
      <t xml:space="preserve">Requested by </t>
    </r>
    <r>
      <rPr>
        <b/>
        <sz val="9"/>
        <color theme="1"/>
        <rFont val="Helvetica Neue"/>
      </rPr>
      <t xml:space="preserve">BOUKHCH ALI </t>
    </r>
    <r>
      <rPr>
        <sz val="9"/>
        <color theme="1"/>
        <rFont val="Helvetica Neue"/>
      </rPr>
      <t xml:space="preserve">
 Superviseur Technique WASH et Abri - Caritas Maroc</t>
    </r>
  </si>
  <si>
    <r>
      <rPr>
        <sz val="10"/>
        <color theme="1"/>
        <rFont val="Helvetica Neue"/>
      </rPr>
      <t xml:space="preserve">Approval to Proceed 
</t>
    </r>
    <r>
      <rPr>
        <b/>
        <sz val="10"/>
        <color theme="1"/>
        <rFont val="Helvetica Neue"/>
      </rPr>
      <t xml:space="preserve">Jihad Ait Hssain </t>
    </r>
    <r>
      <rPr>
        <sz val="10"/>
        <color theme="1"/>
        <rFont val="Helvetica Neue"/>
      </rPr>
      <t>Program Manager - Caritas Maroc</t>
    </r>
  </si>
  <si>
    <t>F</t>
  </si>
  <si>
    <t xml:space="preserve">Fourniture et pose de trappe galvanisé </t>
  </si>
  <si>
    <t>A22</t>
  </si>
  <si>
    <t xml:space="preserve">Regard de branchement du réservoir  avec la conduite en polyéthylène ⌀63 et puits (y compris bride majeur ,Té , robinet d'arret et flotteur) </t>
  </si>
  <si>
    <t>Demande d'achat</t>
  </si>
  <si>
    <r>
      <t xml:space="preserve">Demandé par : </t>
    </r>
    <r>
      <rPr>
        <sz val="12"/>
        <color rgb="FF000000"/>
        <rFont val="Helvetica Neue"/>
      </rPr>
      <t>Superviseur Technique WASH et Abri</t>
    </r>
  </si>
  <si>
    <r>
      <t xml:space="preserve">Projet N° : </t>
    </r>
    <r>
      <rPr>
        <sz val="11"/>
        <color rgb="FF000000"/>
        <rFont val="Helvetica Neue"/>
      </rPr>
      <t>EA 11/2025</t>
    </r>
  </si>
  <si>
    <r>
      <rPr>
        <b/>
        <sz val="12"/>
        <color theme="1"/>
        <rFont val="Helvetica Neue"/>
      </rPr>
      <t xml:space="preserve">Secteur: </t>
    </r>
    <r>
      <rPr>
        <sz val="12"/>
        <color theme="1"/>
        <rFont val="Helvetica Neue"/>
      </rPr>
      <t xml:space="preserve">WASH </t>
    </r>
  </si>
  <si>
    <r>
      <rPr>
        <b/>
        <sz val="12"/>
        <rFont val="Helvetica Neue"/>
      </rPr>
      <t>Demande N° :</t>
    </r>
    <r>
      <rPr>
        <sz val="12"/>
        <rFont val="Helvetica Neue"/>
      </rPr>
      <t xml:space="preserve"> 16/2025</t>
    </r>
  </si>
  <si>
    <t>Enduit ordinaire à l'interieure  du réservoir</t>
  </si>
  <si>
    <t>Objet : Travaux de construction d'une réservoir 48 M3 au village AFDRIK commune Telouet  province Ouarzazate.</t>
  </si>
  <si>
    <t>Délai des travaux  : 1 mois</t>
  </si>
  <si>
    <t>Village AFDRIK commune Telouet  province Ouarzazate.</t>
  </si>
  <si>
    <r>
      <rPr>
        <b/>
        <sz val="12"/>
        <color theme="1"/>
        <rFont val="Helvetica Neue"/>
      </rPr>
      <t xml:space="preserve">Date: </t>
    </r>
    <r>
      <rPr>
        <sz val="12"/>
        <color theme="1"/>
        <rFont val="Helvetica Neue"/>
      </rPr>
      <t>08/06/2026</t>
    </r>
  </si>
  <si>
    <r>
      <t xml:space="preserve">Received by  </t>
    </r>
    <r>
      <rPr>
        <b/>
        <sz val="10"/>
        <color theme="1"/>
        <rFont val="Helvetica Neue"/>
      </rPr>
      <t>Habiba Zanani</t>
    </r>
    <r>
      <rPr>
        <sz val="10"/>
        <color theme="1"/>
        <rFont val="Helvetica Neue"/>
      </rPr>
      <t xml:space="preserve">                                                   chargé financière - Caritas Maroc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</si>
</sst>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>
    <font>
      <sz val="12"/>
      <color theme="1"/>
      <name val="Calibri"/>
      <scheme val="minor"/>
    </font>
    <font>
      <sz val="5"/>
      <color theme="1"/>
      <name val="Helvetica Neue"/>
    </font>
    <font>
      <sz val="12"/>
      <color theme="1"/>
      <name val="Helvetica Neue"/>
    </font>
    <font>
      <b/>
      <sz val="18"/>
      <color rgb="FF008CB4"/>
      <name val="Helvetica Neue"/>
    </font>
    <font>
      <b/>
      <sz val="12"/>
      <color rgb="FF000000"/>
      <name val="Helvetica Neue"/>
    </font>
    <font>
      <sz val="12"/>
      <name val="Calibri"/>
      <family val="2"/>
    </font>
    <font>
      <b/>
      <sz val="11"/>
      <color rgb="FF000000"/>
      <name val="Helvetica Neue"/>
    </font>
    <font>
      <b/>
      <sz val="10"/>
      <color rgb="FF000000"/>
      <name val="Helvetica Neue"/>
    </font>
    <font>
      <sz val="10"/>
      <color theme="1"/>
      <name val="Helvetica Neue"/>
    </font>
    <font>
      <sz val="12"/>
      <color theme="1"/>
      <name val="Calibri"/>
      <family val="2"/>
    </font>
    <font>
      <b/>
      <sz val="10"/>
      <color theme="1"/>
      <name val="Helvetica Neue"/>
    </font>
    <font>
      <sz val="8"/>
      <color rgb="FF000000"/>
      <name val="Helvetica Neue"/>
    </font>
    <font>
      <sz val="12"/>
      <color rgb="FF000000"/>
      <name val="Helvetica Neue"/>
    </font>
    <font>
      <sz val="9"/>
      <color theme="1"/>
      <name val="Helvetica Neue"/>
    </font>
    <font>
      <sz val="10"/>
      <color rgb="FF000000"/>
      <name val="Helvetica Neue"/>
    </font>
    <font>
      <b/>
      <sz val="9"/>
      <color theme="1"/>
      <name val="Helvetica Neue"/>
    </font>
    <font>
      <sz val="12"/>
      <name val="Helvetica Neue"/>
    </font>
    <font>
      <b/>
      <sz val="12"/>
      <name val="Helvetica Neue"/>
    </font>
    <font>
      <sz val="11"/>
      <color rgb="FF000000"/>
      <name val="Helvetica Neue"/>
    </font>
    <font>
      <b/>
      <sz val="12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13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2" borderId="16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vertical="top" wrapText="1"/>
    </xf>
    <xf numFmtId="0" fontId="14" fillId="0" borderId="18" xfId="0" applyFont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2" borderId="22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2" fontId="9" fillId="0" borderId="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8" xfId="0" applyFont="1" applyBorder="1"/>
    <xf numFmtId="164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8" fillId="0" borderId="21" xfId="0" applyFont="1" applyBorder="1" applyAlignment="1">
      <alignment horizontal="center" wrapText="1"/>
    </xf>
    <xf numFmtId="0" fontId="5" fillId="0" borderId="21" xfId="0" applyFont="1" applyBorder="1"/>
    <xf numFmtId="0" fontId="8" fillId="0" borderId="23" xfId="0" applyFont="1" applyBorder="1" applyAlignment="1">
      <alignment horizontal="center" wrapText="1"/>
    </xf>
    <xf numFmtId="0" fontId="5" fillId="0" borderId="23" xfId="0" applyFont="1" applyBorder="1"/>
    <xf numFmtId="0" fontId="8" fillId="2" borderId="2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8" fillId="0" borderId="9" xfId="0" applyFont="1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0" fontId="11" fillId="0" borderId="14" xfId="0" applyFont="1" applyBorder="1" applyAlignment="1">
      <alignment horizontal="center" wrapText="1"/>
    </xf>
    <xf numFmtId="0" fontId="5" fillId="0" borderId="1" xfId="0" applyFont="1" applyBorder="1"/>
    <xf numFmtId="0" fontId="5" fillId="0" borderId="15" xfId="0" applyFont="1" applyBorder="1"/>
    <xf numFmtId="0" fontId="8" fillId="2" borderId="19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8" xfId="0" applyFont="1" applyBorder="1"/>
    <xf numFmtId="0" fontId="8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04975" cy="7334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781264</xdr:colOff>
      <xdr:row>28</xdr:row>
      <xdr:rowOff>74915</xdr:rowOff>
    </xdr:from>
    <xdr:to>
      <xdr:col>2</xdr:col>
      <xdr:colOff>1502596</xdr:colOff>
      <xdr:row>28</xdr:row>
      <xdr:rowOff>620730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3E532D8-A169-9CDB-C0C5-51D261CC2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045" y="9557106"/>
          <a:ext cx="721332" cy="54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topLeftCell="A24" zoomScale="89" zoomScaleNormal="89" workbookViewId="0">
      <selection activeCell="J29" sqref="J29"/>
    </sheetView>
  </sheetViews>
  <sheetFormatPr baseColWidth="10" defaultColWidth="11.25" defaultRowHeight="15" customHeight="1"/>
  <cols>
    <col min="1" max="1" width="4.125" customWidth="1"/>
    <col min="2" max="2" width="38.5" customWidth="1"/>
    <col min="3" max="3" width="21.375" customWidth="1"/>
    <col min="4" max="4" width="11.125" customWidth="1"/>
    <col min="5" max="5" width="7.5" customWidth="1"/>
    <col min="6" max="6" width="11" customWidth="1"/>
    <col min="7" max="7" width="13.125" customWidth="1"/>
    <col min="8" max="8" width="9.5" customWidth="1"/>
    <col min="9" max="9" width="14.375" customWidth="1"/>
    <col min="10" max="26" width="10.875" customWidth="1"/>
  </cols>
  <sheetData>
    <row r="1" spans="1:26" ht="23.25" customHeight="1">
      <c r="A1" s="34"/>
      <c r="B1" s="34"/>
      <c r="C1" s="39" t="s">
        <v>32</v>
      </c>
      <c r="D1" s="40"/>
      <c r="E1" s="40"/>
      <c r="F1" s="40"/>
      <c r="G1" s="40"/>
      <c r="H1" s="40"/>
      <c r="I1" s="4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39" customHeight="1">
      <c r="A2" s="34"/>
      <c r="B2" s="34"/>
      <c r="C2" s="42"/>
      <c r="D2" s="43"/>
      <c r="E2" s="43"/>
      <c r="F2" s="43"/>
      <c r="G2" s="43"/>
      <c r="H2" s="43"/>
      <c r="I2" s="4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6" ht="39" customHeight="1">
      <c r="A3" s="35" t="s">
        <v>33</v>
      </c>
      <c r="B3" s="36"/>
      <c r="C3" s="45" t="s">
        <v>36</v>
      </c>
      <c r="D3" s="46"/>
      <c r="E3" s="46"/>
      <c r="F3" s="46"/>
      <c r="G3" s="46"/>
      <c r="H3" s="46"/>
      <c r="I3" s="4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39" customHeight="1">
      <c r="A4" s="37" t="s">
        <v>34</v>
      </c>
      <c r="B4" s="38"/>
      <c r="C4" s="48" t="s">
        <v>35</v>
      </c>
      <c r="D4" s="49"/>
      <c r="E4" s="49"/>
      <c r="F4" s="50"/>
      <c r="G4" s="48" t="s">
        <v>41</v>
      </c>
      <c r="H4" s="46"/>
      <c r="I4" s="4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6" ht="39" customHeight="1">
      <c r="A5" s="51" t="s">
        <v>38</v>
      </c>
      <c r="B5" s="52"/>
      <c r="C5" s="52"/>
      <c r="D5" s="52"/>
      <c r="E5" s="52"/>
      <c r="F5" s="52"/>
      <c r="G5" s="52"/>
      <c r="H5" s="52"/>
      <c r="I5" s="5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6" ht="38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4">
        <v>1</v>
      </c>
      <c r="B7" s="5" t="s">
        <v>10</v>
      </c>
      <c r="C7" s="76" t="s">
        <v>40</v>
      </c>
      <c r="D7" s="56">
        <v>46181</v>
      </c>
      <c r="E7" s="79" t="s">
        <v>30</v>
      </c>
      <c r="F7" s="6">
        <v>25</v>
      </c>
      <c r="G7" s="6" t="s">
        <v>28</v>
      </c>
      <c r="H7" s="4">
        <v>30</v>
      </c>
      <c r="I7" s="7">
        <f t="shared" ref="I7:I15" si="0">H7*F7</f>
        <v>750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4">
        <v>2</v>
      </c>
      <c r="B8" s="5" t="s">
        <v>12</v>
      </c>
      <c r="C8" s="77"/>
      <c r="D8" s="57"/>
      <c r="E8" s="80"/>
      <c r="F8" s="33">
        <f>4.5*5.5*0.2</f>
        <v>4.95</v>
      </c>
      <c r="G8" s="6" t="s">
        <v>11</v>
      </c>
      <c r="H8" s="4">
        <v>500</v>
      </c>
      <c r="I8" s="7">
        <f>H8*F8</f>
        <v>2475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>
        <v>3</v>
      </c>
      <c r="B9" s="5" t="s">
        <v>13</v>
      </c>
      <c r="C9" s="77"/>
      <c r="D9" s="57"/>
      <c r="E9" s="80"/>
      <c r="F9" s="8">
        <f>2*5*2.5*0.2+2*4*2.5*0.2+5*4*0.2*2</f>
        <v>17</v>
      </c>
      <c r="G9" s="9" t="s">
        <v>11</v>
      </c>
      <c r="H9" s="4">
        <v>1500</v>
      </c>
      <c r="I9" s="7">
        <f t="shared" si="0"/>
        <v>25500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4">
        <v>4</v>
      </c>
      <c r="B10" s="5" t="s">
        <v>14</v>
      </c>
      <c r="C10" s="77"/>
      <c r="D10" s="57"/>
      <c r="E10" s="80"/>
      <c r="F10" s="8">
        <f>F9*150</f>
        <v>2550</v>
      </c>
      <c r="G10" s="8" t="s">
        <v>15</v>
      </c>
      <c r="H10" s="4">
        <v>14</v>
      </c>
      <c r="I10" s="7">
        <f t="shared" si="0"/>
        <v>35700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9" customHeight="1">
      <c r="A11" s="4">
        <v>5</v>
      </c>
      <c r="B11" s="5" t="s">
        <v>31</v>
      </c>
      <c r="C11" s="77"/>
      <c r="D11" s="57"/>
      <c r="E11" s="80"/>
      <c r="F11" s="8">
        <v>1</v>
      </c>
      <c r="G11" s="8" t="s">
        <v>16</v>
      </c>
      <c r="H11" s="4">
        <v>7500</v>
      </c>
      <c r="I11" s="7">
        <f t="shared" si="0"/>
        <v>7500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9.25" customHeight="1">
      <c r="A12" s="4">
        <v>6</v>
      </c>
      <c r="B12" s="5" t="s">
        <v>29</v>
      </c>
      <c r="C12" s="77"/>
      <c r="D12" s="57"/>
      <c r="E12" s="80"/>
      <c r="F12" s="8">
        <v>1</v>
      </c>
      <c r="G12" s="8" t="s">
        <v>17</v>
      </c>
      <c r="H12" s="4">
        <v>3000</v>
      </c>
      <c r="I12" s="7">
        <f t="shared" si="0"/>
        <v>3000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>
      <c r="A13" s="4">
        <v>7</v>
      </c>
      <c r="B13" s="5" t="s">
        <v>37</v>
      </c>
      <c r="C13" s="77"/>
      <c r="D13" s="57"/>
      <c r="E13" s="80"/>
      <c r="F13" s="8">
        <f>2*5*2.5+2*4*2.5+5*4*2+5.4*2*2.7+4.4*2*2.7</f>
        <v>137.92000000000002</v>
      </c>
      <c r="G13" s="8" t="s">
        <v>18</v>
      </c>
      <c r="H13" s="4">
        <v>40</v>
      </c>
      <c r="I13" s="7">
        <f t="shared" si="0"/>
        <v>5516.8000000000011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>
      <c r="A14" s="4">
        <v>8</v>
      </c>
      <c r="B14" s="5" t="s">
        <v>19</v>
      </c>
      <c r="C14" s="77"/>
      <c r="D14" s="57"/>
      <c r="E14" s="80"/>
      <c r="F14" s="8">
        <f>2*5*2.5+2*4*2.5+2*5*4</f>
        <v>85</v>
      </c>
      <c r="G14" s="8" t="s">
        <v>18</v>
      </c>
      <c r="H14" s="4">
        <v>110</v>
      </c>
      <c r="I14" s="7">
        <f t="shared" si="0"/>
        <v>9350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5.25" customHeight="1">
      <c r="A15" s="4">
        <v>9</v>
      </c>
      <c r="B15" s="5" t="s">
        <v>20</v>
      </c>
      <c r="C15" s="78"/>
      <c r="D15" s="58"/>
      <c r="E15" s="81"/>
      <c r="F15" s="8">
        <f>2*5.4*2.7+2*4.4*2.7</f>
        <v>52.920000000000009</v>
      </c>
      <c r="G15" s="8" t="s">
        <v>18</v>
      </c>
      <c r="H15" s="4">
        <v>35</v>
      </c>
      <c r="I15" s="7">
        <f t="shared" si="0"/>
        <v>1852.2000000000003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0"/>
      <c r="B16" s="53" t="s">
        <v>21</v>
      </c>
      <c r="C16" s="54"/>
      <c r="D16" s="54"/>
      <c r="E16" s="54"/>
      <c r="F16" s="54"/>
      <c r="G16" s="54"/>
      <c r="H16" s="55"/>
      <c r="I16" s="11">
        <f>SUM(I7:I15)</f>
        <v>91644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53" t="s">
        <v>22</v>
      </c>
      <c r="C17" s="54"/>
      <c r="D17" s="54"/>
      <c r="E17" s="54"/>
      <c r="F17" s="54"/>
      <c r="G17" s="54"/>
      <c r="H17" s="55"/>
      <c r="I17" s="11">
        <f>I16*0.2</f>
        <v>18328.8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53" t="s">
        <v>23</v>
      </c>
      <c r="C18" s="54"/>
      <c r="D18" s="54"/>
      <c r="E18" s="54"/>
      <c r="F18" s="54"/>
      <c r="G18" s="54"/>
      <c r="H18" s="55"/>
      <c r="I18" s="11">
        <f>I16+I17</f>
        <v>109972.8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64"/>
      <c r="B19" s="65"/>
      <c r="C19" s="65"/>
      <c r="D19" s="65"/>
      <c r="E19" s="65"/>
      <c r="F19" s="65"/>
      <c r="G19" s="65"/>
      <c r="H19" s="65"/>
      <c r="I19" s="6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2"/>
      <c r="B20" s="66" t="s">
        <v>24</v>
      </c>
      <c r="C20" s="67"/>
      <c r="D20" s="67"/>
      <c r="E20" s="67"/>
      <c r="F20" s="67"/>
      <c r="G20" s="67"/>
      <c r="H20" s="68"/>
      <c r="I20" s="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2"/>
      <c r="B21" s="13" t="s">
        <v>39</v>
      </c>
      <c r="C21" s="14"/>
      <c r="D21" s="14"/>
      <c r="E21" s="15"/>
      <c r="F21" s="15"/>
      <c r="G21" s="15"/>
      <c r="H21" s="16"/>
      <c r="I21" s="1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2"/>
      <c r="B22" s="13"/>
      <c r="C22" s="15"/>
      <c r="D22" s="15"/>
      <c r="E22" s="15"/>
      <c r="F22" s="15"/>
      <c r="G22" s="15"/>
      <c r="H22" s="16"/>
      <c r="I22" s="1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2"/>
      <c r="B23" s="13"/>
      <c r="C23" s="15"/>
      <c r="D23" s="15"/>
      <c r="E23" s="15"/>
      <c r="F23" s="15"/>
      <c r="G23" s="15"/>
      <c r="H23" s="16"/>
      <c r="I23" s="1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2"/>
      <c r="B24" s="17"/>
      <c r="C24" s="15"/>
      <c r="D24" s="15"/>
      <c r="E24" s="18"/>
      <c r="F24" s="18"/>
      <c r="G24" s="18"/>
      <c r="H24" s="19"/>
      <c r="I24" s="1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2"/>
      <c r="B25" s="17"/>
      <c r="C25" s="15"/>
      <c r="D25" s="15"/>
      <c r="E25" s="18"/>
      <c r="F25" s="18"/>
      <c r="G25" s="18"/>
      <c r="H25" s="19"/>
      <c r="I25" s="1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12"/>
      <c r="B26" s="17"/>
      <c r="C26" s="15"/>
      <c r="D26" s="15"/>
      <c r="E26" s="18"/>
      <c r="F26" s="18"/>
      <c r="G26" s="18"/>
      <c r="H26" s="19"/>
      <c r="I26" s="1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0"/>
      <c r="B27" s="69" t="s">
        <v>25</v>
      </c>
      <c r="C27" s="70"/>
      <c r="D27" s="70"/>
      <c r="E27" s="70"/>
      <c r="F27" s="70"/>
      <c r="G27" s="70"/>
      <c r="H27" s="71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2"/>
      <c r="B28" s="21"/>
      <c r="C28" s="22"/>
      <c r="D28" s="22"/>
      <c r="E28" s="23"/>
      <c r="F28" s="22"/>
      <c r="G28" s="22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1" customHeight="1">
      <c r="A29" s="2"/>
      <c r="B29" s="24" t="s">
        <v>26</v>
      </c>
      <c r="C29" s="25"/>
      <c r="D29" s="26"/>
      <c r="E29" s="72" t="s">
        <v>42</v>
      </c>
      <c r="F29" s="73"/>
      <c r="G29" s="73"/>
      <c r="H29" s="7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2.5" customHeight="1">
      <c r="A30" s="2"/>
      <c r="B30" s="27" t="s">
        <v>27</v>
      </c>
      <c r="C30" s="59"/>
      <c r="D30" s="60"/>
      <c r="E30" s="75"/>
      <c r="F30" s="73"/>
      <c r="G30" s="73"/>
      <c r="H30" s="74"/>
      <c r="I30" s="2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9"/>
      <c r="C31" s="61"/>
      <c r="D31" s="62"/>
      <c r="E31" s="63" t="s">
        <v>0</v>
      </c>
      <c r="F31" s="62"/>
      <c r="G31" s="30"/>
      <c r="H31" s="31"/>
      <c r="I31" s="2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32"/>
      <c r="B34" s="2"/>
      <c r="C34" s="32"/>
      <c r="D34" s="3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2">
    <mergeCell ref="A5:I5"/>
    <mergeCell ref="B16:H16"/>
    <mergeCell ref="D7:D15"/>
    <mergeCell ref="C30:D30"/>
    <mergeCell ref="C31:D31"/>
    <mergeCell ref="E31:F31"/>
    <mergeCell ref="B17:H17"/>
    <mergeCell ref="B18:H18"/>
    <mergeCell ref="A19:I19"/>
    <mergeCell ref="B20:H20"/>
    <mergeCell ref="B27:H27"/>
    <mergeCell ref="E29:H29"/>
    <mergeCell ref="E30:H30"/>
    <mergeCell ref="C7:C15"/>
    <mergeCell ref="E7:E15"/>
    <mergeCell ref="A1:B2"/>
    <mergeCell ref="A3:B3"/>
    <mergeCell ref="A4:B4"/>
    <mergeCell ref="C1:I2"/>
    <mergeCell ref="C3:I3"/>
    <mergeCell ref="G4:I4"/>
    <mergeCell ref="C4:F4"/>
  </mergeCells>
  <pageMargins left="0.39370078740157483" right="0.39370078740157483" top="0.39370078740157483" bottom="0.3937007874015748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 boukhch</cp:lastModifiedBy>
  <dcterms:modified xsi:type="dcterms:W3CDTF">2026-06-08T16:45:45Z</dcterms:modified>
</cp:coreProperties>
</file>